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09" sheetId="1" r:id="rId1"/>
  </sheets>
  <definedNames>
    <definedName name="_xlnm.Print_Area" localSheetId="0">'2009'!$A$1:$E$61</definedName>
  </definedNames>
  <calcPr fullCalcOnLoad="1"/>
</workbook>
</file>

<file path=xl/sharedStrings.xml><?xml version="1.0" encoding="utf-8"?>
<sst xmlns="http://schemas.openxmlformats.org/spreadsheetml/2006/main" count="64" uniqueCount="32">
  <si>
    <t>Основные показатели развития животноводства Ибресинского района ЧР</t>
  </si>
  <si>
    <t xml:space="preserve">Показатели </t>
  </si>
  <si>
    <t>%</t>
  </si>
  <si>
    <t xml:space="preserve">     +,-</t>
  </si>
  <si>
    <t xml:space="preserve">                                                     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</si>
  <si>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</si>
  <si>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</si>
  <si>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</si>
  <si>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хоз-х</t>
  </si>
  <si>
    <t>сред. сут.прив.на выращ. и откорме, грам.*</t>
  </si>
  <si>
    <t xml:space="preserve">          крупного рогатого скота</t>
  </si>
  <si>
    <t xml:space="preserve"> свиней</t>
  </si>
  <si>
    <t xml:space="preserve">                                            Производство молока, тонн</t>
  </si>
  <si>
    <t xml:space="preserve"> средний надой молока от одной коровы, кг</t>
  </si>
  <si>
    <t xml:space="preserve">                                                      Производство яиц, тыс. штук</t>
  </si>
  <si>
    <t>яйценоскость кур-несушек, штук</t>
  </si>
  <si>
    <t xml:space="preserve">                   КРС,  голов</t>
  </si>
  <si>
    <t xml:space="preserve">                               в том числе коровы, голов</t>
  </si>
  <si>
    <t xml:space="preserve">                                         Свиньи, голов</t>
  </si>
  <si>
    <t xml:space="preserve">                                  Птицы, гол.</t>
  </si>
  <si>
    <t xml:space="preserve">                                             Лошади, голов</t>
  </si>
  <si>
    <t xml:space="preserve">                                                Овцы и козы, гол</t>
  </si>
  <si>
    <t xml:space="preserve">                                           Численность скота и птицы КРС,  голов</t>
  </si>
  <si>
    <t xml:space="preserve">Начальник отдела сельского хозяйства </t>
  </si>
  <si>
    <t>Н.П. Чугаров</t>
  </si>
  <si>
    <t>Д.Н. Иванова</t>
  </si>
  <si>
    <t>А.И. Иванова</t>
  </si>
  <si>
    <t>Ст. специалист 3 разряда</t>
  </si>
  <si>
    <t>2009 г.</t>
  </si>
  <si>
    <t xml:space="preserve">                                                           на 01.01.2010 года</t>
  </si>
  <si>
    <t>Ведущий специалист-эксперт</t>
  </si>
  <si>
    <t>2008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</si>
</sst>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workbookViewId="0" topLeftCell="A15">
      <selection activeCell="G19" sqref="G19"/>
    </sheetView>
  </sheetViews>
  <sheetFormatPr defaultColWidth="9.00390625" defaultRowHeight="12.75"/>
  <cols>
    <col min="1" max="1" width="32.125" style="0" customWidth="1"/>
    <col min="2" max="2" width="11.375" style="0" customWidth="1"/>
    <col min="3" max="3" width="11.00390625" style="0" customWidth="1"/>
    <col min="4" max="4" width="11.75390625" style="0" customWidth="1"/>
    <col min="5" max="5" width="12.00390625" style="0" customWidth="1"/>
  </cols>
  <sheetData>
    <row r="1" spans="1:5" ht="11.25" customHeight="1">
      <c r="A1" s="22" t="s">
        <v>0</v>
      </c>
      <c r="B1" s="22"/>
      <c r="C1" s="22"/>
      <c r="D1" s="22"/>
      <c r="E1" s="22"/>
    </row>
    <row r="2" spans="1:5" ht="12" customHeight="1">
      <c r="A2" s="23" t="s">
        <v>29</v>
      </c>
      <c r="B2" s="23"/>
      <c r="C2" s="23"/>
      <c r="D2" s="23"/>
      <c r="E2" s="23"/>
    </row>
    <row r="3" spans="1:5" s="4" customFormat="1" ht="10.5" customHeight="1">
      <c r="A3" s="2" t="s">
        <v>1</v>
      </c>
      <c r="B3" s="2" t="s">
        <v>31</v>
      </c>
      <c r="C3" s="2" t="s">
        <v>28</v>
      </c>
      <c r="D3" s="2" t="s">
        <v>2</v>
      </c>
      <c r="E3" s="3" t="s">
        <v>3</v>
      </c>
    </row>
    <row r="4" spans="1:5" s="4" customFormat="1" ht="11.25" customHeight="1">
      <c r="A4" s="24" t="s">
        <v>4</v>
      </c>
      <c r="B4" s="25"/>
      <c r="C4" s="25"/>
      <c r="D4" s="26"/>
      <c r="E4" s="3"/>
    </row>
    <row r="5" spans="1:5" s="4" customFormat="1" ht="12">
      <c r="A5" s="5" t="s">
        <v>5</v>
      </c>
      <c r="B5" s="6">
        <f>SUM(B6:B8)</f>
        <v>3700.9</v>
      </c>
      <c r="C5" s="6">
        <f>SUM(C6:C8)</f>
        <v>3779.9</v>
      </c>
      <c r="D5" s="7">
        <f>C5/B5*100</f>
        <v>102.13461590423951</v>
      </c>
      <c r="E5" s="8">
        <f>C5-B5</f>
        <v>79</v>
      </c>
    </row>
    <row r="6" spans="1:5" s="4" customFormat="1" ht="12">
      <c r="A6" s="5" t="s">
        <v>6</v>
      </c>
      <c r="B6" s="6">
        <v>1227.9</v>
      </c>
      <c r="C6" s="6">
        <v>1204.4</v>
      </c>
      <c r="D6" s="7">
        <f>C6*100/B6</f>
        <v>98.08616336835247</v>
      </c>
      <c r="E6" s="8">
        <f>C6-B6</f>
        <v>-23.5</v>
      </c>
    </row>
    <row r="7" spans="1:5" s="4" customFormat="1" ht="12">
      <c r="A7" s="5" t="s">
        <v>7</v>
      </c>
      <c r="B7" s="9">
        <f>2006+467</f>
        <v>2473</v>
      </c>
      <c r="C7" s="6">
        <f>2105.5+470</f>
        <v>2575.5</v>
      </c>
      <c r="D7" s="7">
        <f>C7/B7*100</f>
        <v>104.14476344520824</v>
      </c>
      <c r="E7" s="8">
        <f>C7-B7</f>
        <v>102.5</v>
      </c>
    </row>
    <row r="8" spans="1:5" s="4" customFormat="1" ht="12">
      <c r="A8" s="10" t="s">
        <v>8</v>
      </c>
      <c r="B8" s="10"/>
      <c r="C8" s="6"/>
      <c r="D8" s="6"/>
      <c r="E8" s="8"/>
    </row>
    <row r="9" spans="1:5" s="4" customFormat="1" ht="12">
      <c r="A9" s="1" t="s">
        <v>9</v>
      </c>
      <c r="B9" s="10"/>
      <c r="C9" s="5"/>
      <c r="D9" s="6"/>
      <c r="E9" s="8"/>
    </row>
    <row r="10" spans="1:5" s="4" customFormat="1" ht="12">
      <c r="A10" s="1" t="s">
        <v>10</v>
      </c>
      <c r="B10" s="5">
        <v>342</v>
      </c>
      <c r="C10" s="5">
        <v>411</v>
      </c>
      <c r="D10" s="7">
        <f>C10/B10*100</f>
        <v>120.17543859649122</v>
      </c>
      <c r="E10" s="8">
        <f>C10-B10</f>
        <v>69</v>
      </c>
    </row>
    <row r="11" spans="1:5" s="4" customFormat="1" ht="12">
      <c r="A11" s="1" t="s">
        <v>11</v>
      </c>
      <c r="B11" s="5">
        <v>354</v>
      </c>
      <c r="C11" s="5">
        <v>388</v>
      </c>
      <c r="D11" s="7">
        <f>C11/B11*100</f>
        <v>109.6045197740113</v>
      </c>
      <c r="E11" s="8">
        <f>C11-B11</f>
        <v>34</v>
      </c>
    </row>
    <row r="12" spans="1:5" s="4" customFormat="1" ht="9.75" customHeight="1">
      <c r="A12" s="35" t="s">
        <v>12</v>
      </c>
      <c r="B12" s="35"/>
      <c r="C12" s="35"/>
      <c r="D12" s="35"/>
      <c r="E12" s="36"/>
    </row>
    <row r="13" spans="1:5" s="4" customFormat="1" ht="12">
      <c r="A13" s="5" t="s">
        <v>5</v>
      </c>
      <c r="B13" s="6">
        <f>SUM(B14:B16)</f>
        <v>16927.4</v>
      </c>
      <c r="C13" s="6">
        <f>SUM(C14:C16)</f>
        <v>17433.3</v>
      </c>
      <c r="D13" s="7">
        <f>C13/B13*100</f>
        <v>102.9886456277987</v>
      </c>
      <c r="E13" s="8">
        <f>C13-B13</f>
        <v>505.8999999999978</v>
      </c>
    </row>
    <row r="14" spans="1:5" s="4" customFormat="1" ht="12">
      <c r="A14" s="5" t="s">
        <v>6</v>
      </c>
      <c r="B14" s="6">
        <v>3643.2</v>
      </c>
      <c r="C14" s="6">
        <v>3332.1</v>
      </c>
      <c r="D14" s="7">
        <f>C14/B14*100</f>
        <v>91.46080368906456</v>
      </c>
      <c r="E14" s="8">
        <f>C14-B14</f>
        <v>-311.0999999999999</v>
      </c>
    </row>
    <row r="15" spans="1:5" s="4" customFormat="1" ht="12">
      <c r="A15" s="5" t="s">
        <v>7</v>
      </c>
      <c r="B15" s="6">
        <f>12482.2+802</f>
        <v>13284.2</v>
      </c>
      <c r="C15" s="6">
        <f>13296.5+804.7</f>
        <v>14101.2</v>
      </c>
      <c r="D15" s="7">
        <f>C15/B15*100</f>
        <v>106.15016335195193</v>
      </c>
      <c r="E15" s="8">
        <f>C15-B15</f>
        <v>817</v>
      </c>
    </row>
    <row r="16" spans="1:5" s="4" customFormat="1" ht="12">
      <c r="A16" s="10" t="s">
        <v>8</v>
      </c>
      <c r="B16" s="5"/>
      <c r="C16" s="5"/>
      <c r="D16" s="7"/>
      <c r="E16" s="8"/>
    </row>
    <row r="17" spans="1:5" s="4" customFormat="1" ht="12">
      <c r="A17" s="1" t="s">
        <v>13</v>
      </c>
      <c r="B17" s="7">
        <f>B13*1000/5206</f>
        <v>3251.5174798309645</v>
      </c>
      <c r="C17" s="7">
        <f>C13*1000/5027</f>
        <v>3467.933160930973</v>
      </c>
      <c r="D17" s="7">
        <f>C17/B17*100</f>
        <v>106.65583631158148</v>
      </c>
      <c r="E17" s="8">
        <f>C17-B17</f>
        <v>216.41568110000844</v>
      </c>
    </row>
    <row r="18" spans="1:5" s="4" customFormat="1" ht="11.25" customHeight="1">
      <c r="A18" s="32" t="s">
        <v>14</v>
      </c>
      <c r="B18" s="33"/>
      <c r="C18" s="33"/>
      <c r="D18" s="33"/>
      <c r="E18" s="34"/>
    </row>
    <row r="19" spans="1:5" s="4" customFormat="1" ht="12">
      <c r="A19" s="5" t="s">
        <v>5</v>
      </c>
      <c r="B19" s="6">
        <f>SUM(B20:B22)</f>
        <v>3935</v>
      </c>
      <c r="C19" s="6">
        <f>SUM(C20:C22)</f>
        <v>4075</v>
      </c>
      <c r="D19" s="7">
        <f>C19/B19*100</f>
        <v>103.55781448538754</v>
      </c>
      <c r="E19" s="8">
        <f>C19-B19</f>
        <v>140</v>
      </c>
    </row>
    <row r="20" spans="1:5" s="4" customFormat="1" ht="12">
      <c r="A20" s="5" t="s">
        <v>6</v>
      </c>
      <c r="B20" s="9"/>
      <c r="C20" s="6"/>
      <c r="D20" s="7"/>
      <c r="E20" s="8"/>
    </row>
    <row r="21" spans="1:5" s="4" customFormat="1" ht="12">
      <c r="A21" s="5" t="s">
        <v>7</v>
      </c>
      <c r="B21" s="6">
        <v>3935</v>
      </c>
      <c r="C21" s="6">
        <v>4075</v>
      </c>
      <c r="D21" s="7">
        <f>C21/B21*100</f>
        <v>103.55781448538754</v>
      </c>
      <c r="E21" s="8">
        <f>C21-B21</f>
        <v>140</v>
      </c>
    </row>
    <row r="22" spans="1:5" s="4" customFormat="1" ht="12">
      <c r="A22" s="10" t="s">
        <v>8</v>
      </c>
      <c r="B22" s="10"/>
      <c r="C22" s="5"/>
      <c r="D22" s="7"/>
      <c r="E22" s="8"/>
    </row>
    <row r="23" spans="1:5" s="4" customFormat="1" ht="12">
      <c r="A23" s="1" t="s">
        <v>15</v>
      </c>
      <c r="B23" s="11">
        <f>B21/21</f>
        <v>187.38095238095238</v>
      </c>
      <c r="C23" s="11">
        <f>C21/21</f>
        <v>194.04761904761904</v>
      </c>
      <c r="D23" s="7">
        <f>C23/B23*100</f>
        <v>103.55781448538754</v>
      </c>
      <c r="E23" s="8">
        <f>C23-B23</f>
        <v>6.666666666666657</v>
      </c>
    </row>
    <row r="24" spans="1:5" s="4" customFormat="1" ht="10.5" customHeight="1">
      <c r="A24" s="19" t="s">
        <v>22</v>
      </c>
      <c r="B24" s="27"/>
      <c r="C24" s="27"/>
      <c r="D24" s="27"/>
      <c r="E24" s="28"/>
    </row>
    <row r="25" spans="1:5" s="4" customFormat="1" ht="11.25" customHeight="1">
      <c r="A25" s="29" t="s">
        <v>16</v>
      </c>
      <c r="B25" s="30"/>
      <c r="C25" s="30"/>
      <c r="D25" s="30"/>
      <c r="E25" s="31"/>
    </row>
    <row r="26" spans="1:5" s="4" customFormat="1" ht="12">
      <c r="A26" s="5" t="s">
        <v>5</v>
      </c>
      <c r="B26" s="7">
        <f>SUM(B27:B29)</f>
        <v>9180</v>
      </c>
      <c r="C26" s="7">
        <f>SUM(C27:C29)</f>
        <v>8284</v>
      </c>
      <c r="D26" s="7">
        <f>C26/B26*100</f>
        <v>90.239651416122</v>
      </c>
      <c r="E26" s="12">
        <f>C26-B26</f>
        <v>-896</v>
      </c>
    </row>
    <row r="27" spans="1:5" s="4" customFormat="1" ht="12">
      <c r="A27" s="5" t="s">
        <v>6</v>
      </c>
      <c r="B27" s="7">
        <v>3486</v>
      </c>
      <c r="C27" s="7">
        <v>2870</v>
      </c>
      <c r="D27" s="7">
        <f>C27/B27*100</f>
        <v>82.32931726907631</v>
      </c>
      <c r="E27" s="12">
        <f>C27-B27</f>
        <v>-616</v>
      </c>
    </row>
    <row r="28" spans="1:5" s="4" customFormat="1" ht="12">
      <c r="A28" s="5" t="s">
        <v>7</v>
      </c>
      <c r="B28" s="7">
        <v>5694</v>
      </c>
      <c r="C28" s="7">
        <v>5414</v>
      </c>
      <c r="D28" s="7">
        <f>C28/B28*100</f>
        <v>95.08254302774851</v>
      </c>
      <c r="E28" s="12">
        <f>C28-B28</f>
        <v>-280</v>
      </c>
    </row>
    <row r="29" spans="1:5" s="4" customFormat="1" ht="12">
      <c r="A29" s="10" t="s">
        <v>8</v>
      </c>
      <c r="B29" s="11"/>
      <c r="C29" s="7"/>
      <c r="D29" s="7"/>
      <c r="E29" s="12"/>
    </row>
    <row r="30" spans="1:5" s="4" customFormat="1" ht="10.5" customHeight="1">
      <c r="A30" s="19" t="s">
        <v>17</v>
      </c>
      <c r="B30" s="20"/>
      <c r="C30" s="20"/>
      <c r="D30" s="21"/>
      <c r="E30" s="8"/>
    </row>
    <row r="31" spans="1:5" s="4" customFormat="1" ht="12">
      <c r="A31" s="5" t="s">
        <v>5</v>
      </c>
      <c r="B31" s="7">
        <f>SUM(B32:B34)</f>
        <v>5007</v>
      </c>
      <c r="C31" s="7">
        <f>SUM(C32:C34)</f>
        <v>4748</v>
      </c>
      <c r="D31" s="7">
        <f>C31/B31*100</f>
        <v>94.82724186139406</v>
      </c>
      <c r="E31" s="12">
        <f>C31-B31</f>
        <v>-259</v>
      </c>
    </row>
    <row r="32" spans="1:5" s="4" customFormat="1" ht="12">
      <c r="A32" s="5" t="s">
        <v>6</v>
      </c>
      <c r="B32" s="7">
        <v>1311</v>
      </c>
      <c r="C32" s="7">
        <v>1232</v>
      </c>
      <c r="D32" s="7">
        <f>C32/B32*100</f>
        <v>93.97406559877956</v>
      </c>
      <c r="E32" s="12">
        <f>C32-B32</f>
        <v>-79</v>
      </c>
    </row>
    <row r="33" spans="1:5" s="4" customFormat="1" ht="12">
      <c r="A33" s="5" t="s">
        <v>7</v>
      </c>
      <c r="B33" s="7">
        <v>3696</v>
      </c>
      <c r="C33" s="7">
        <v>3516</v>
      </c>
      <c r="D33" s="7">
        <f>C33/B33*100</f>
        <v>95.12987012987013</v>
      </c>
      <c r="E33" s="12">
        <f>C33-B33</f>
        <v>-180</v>
      </c>
    </row>
    <row r="34" spans="1:5" s="4" customFormat="1" ht="12">
      <c r="A34" s="10" t="s">
        <v>8</v>
      </c>
      <c r="B34" s="11"/>
      <c r="C34" s="7"/>
      <c r="D34" s="7"/>
      <c r="E34" s="12"/>
    </row>
    <row r="35" spans="1:5" s="4" customFormat="1" ht="10.5" customHeight="1">
      <c r="A35" s="19" t="s">
        <v>18</v>
      </c>
      <c r="B35" s="20"/>
      <c r="C35" s="20"/>
      <c r="D35" s="21"/>
      <c r="E35" s="8"/>
    </row>
    <row r="36" spans="1:5" s="4" customFormat="1" ht="12">
      <c r="A36" s="5" t="s">
        <v>5</v>
      </c>
      <c r="B36" s="7">
        <f>B37+B38</f>
        <v>8787</v>
      </c>
      <c r="C36" s="7">
        <f>C37+C38</f>
        <v>10036</v>
      </c>
      <c r="D36" s="7">
        <f>C36/B36*100</f>
        <v>114.21418003869353</v>
      </c>
      <c r="E36" s="12">
        <f>C36-B36</f>
        <v>1249</v>
      </c>
    </row>
    <row r="37" spans="1:5" s="4" customFormat="1" ht="12">
      <c r="A37" s="5" t="s">
        <v>6</v>
      </c>
      <c r="B37" s="5">
        <v>7573</v>
      </c>
      <c r="C37" s="5">
        <v>8811</v>
      </c>
      <c r="D37" s="7">
        <f>C37/B37*100</f>
        <v>116.34755050838505</v>
      </c>
      <c r="E37" s="12">
        <f>C37-B37</f>
        <v>1238</v>
      </c>
    </row>
    <row r="38" spans="1:5" s="4" customFormat="1" ht="12">
      <c r="A38" s="5" t="s">
        <v>7</v>
      </c>
      <c r="B38" s="7">
        <v>1214</v>
      </c>
      <c r="C38" s="7">
        <v>1225</v>
      </c>
      <c r="D38" s="7">
        <f>C38/B38*100</f>
        <v>100.90609555189457</v>
      </c>
      <c r="E38" s="12">
        <f>C38-B38</f>
        <v>11</v>
      </c>
    </row>
    <row r="39" spans="1:5" s="4" customFormat="1" ht="12">
      <c r="A39" s="10" t="s">
        <v>8</v>
      </c>
      <c r="B39" s="9"/>
      <c r="C39" s="7"/>
      <c r="D39" s="7"/>
      <c r="E39" s="12"/>
    </row>
    <row r="40" spans="1:5" s="4" customFormat="1" ht="10.5" customHeight="1">
      <c r="A40" s="39" t="s">
        <v>19</v>
      </c>
      <c r="B40" s="40"/>
      <c r="C40" s="40"/>
      <c r="D40" s="41"/>
      <c r="E40" s="3"/>
    </row>
    <row r="41" spans="1:5" s="4" customFormat="1" ht="12">
      <c r="A41" s="5" t="s">
        <v>5</v>
      </c>
      <c r="B41" s="7">
        <f>SUM(B43:B44)</f>
        <v>24001</v>
      </c>
      <c r="C41" s="7">
        <f>SUM(C43:C44)</f>
        <v>19975</v>
      </c>
      <c r="D41" s="7">
        <f>C41/B41*100</f>
        <v>83.22569892921128</v>
      </c>
      <c r="E41" s="7">
        <f>C41-B41</f>
        <v>-4026</v>
      </c>
    </row>
    <row r="42" spans="1:5" s="4" customFormat="1" ht="12">
      <c r="A42" s="5" t="s">
        <v>6</v>
      </c>
      <c r="B42" s="3"/>
      <c r="C42" s="3"/>
      <c r="D42" s="7"/>
      <c r="E42" s="7"/>
    </row>
    <row r="43" spans="1:5" s="4" customFormat="1" ht="12">
      <c r="A43" s="5" t="s">
        <v>7</v>
      </c>
      <c r="B43" s="7">
        <v>24001</v>
      </c>
      <c r="C43" s="7">
        <v>19975</v>
      </c>
      <c r="D43" s="7">
        <f>C43/B43*100</f>
        <v>83.22569892921128</v>
      </c>
      <c r="E43" s="7">
        <f>C43-B43</f>
        <v>-4026</v>
      </c>
    </row>
    <row r="44" spans="1:5" s="4" customFormat="1" ht="12">
      <c r="A44" s="10" t="s">
        <v>8</v>
      </c>
      <c r="B44" s="5"/>
      <c r="C44" s="6"/>
      <c r="D44" s="7"/>
      <c r="E44" s="7"/>
    </row>
    <row r="45" spans="1:5" s="4" customFormat="1" ht="10.5" customHeight="1">
      <c r="A45" s="29" t="s">
        <v>20</v>
      </c>
      <c r="B45" s="42"/>
      <c r="C45" s="42"/>
      <c r="D45" s="43"/>
      <c r="E45" s="6"/>
    </row>
    <row r="46" spans="1:5" s="4" customFormat="1" ht="12">
      <c r="A46" s="5" t="s">
        <v>5</v>
      </c>
      <c r="B46" s="7">
        <f>SUM(B47:B49)</f>
        <v>632</v>
      </c>
      <c r="C46" s="7">
        <f>SUM(C47:C49)</f>
        <v>491</v>
      </c>
      <c r="D46" s="7">
        <f>C46/B46*100</f>
        <v>77.68987341772153</v>
      </c>
      <c r="E46" s="7">
        <f>C46-B46</f>
        <v>-141</v>
      </c>
    </row>
    <row r="47" spans="1:5" s="4" customFormat="1" ht="12">
      <c r="A47" s="5" t="s">
        <v>6</v>
      </c>
      <c r="B47" s="7">
        <v>224</v>
      </c>
      <c r="C47" s="7">
        <v>163</v>
      </c>
      <c r="D47" s="7">
        <f>C47/B47*100</f>
        <v>72.76785714285714</v>
      </c>
      <c r="E47" s="7">
        <f>C47-B47</f>
        <v>-61</v>
      </c>
    </row>
    <row r="48" spans="1:5" s="4" customFormat="1" ht="12">
      <c r="A48" s="5" t="s">
        <v>7</v>
      </c>
      <c r="B48" s="7">
        <v>408</v>
      </c>
      <c r="C48" s="7">
        <v>328</v>
      </c>
      <c r="D48" s="7">
        <f>C48/B48*100</f>
        <v>80.3921568627451</v>
      </c>
      <c r="E48" s="7">
        <f>C48-B48</f>
        <v>-80</v>
      </c>
    </row>
    <row r="49" spans="1:5" s="4" customFormat="1" ht="12">
      <c r="A49" s="10" t="s">
        <v>8</v>
      </c>
      <c r="B49" s="5"/>
      <c r="C49" s="5"/>
      <c r="D49" s="5"/>
      <c r="E49" s="5"/>
    </row>
    <row r="50" spans="1:5" s="4" customFormat="1" ht="12">
      <c r="A50" s="35" t="s">
        <v>21</v>
      </c>
      <c r="B50" s="35"/>
      <c r="C50" s="35"/>
      <c r="D50" s="35"/>
      <c r="E50" s="3"/>
    </row>
    <row r="51" spans="1:5" s="4" customFormat="1" ht="12">
      <c r="A51" s="5" t="s">
        <v>5</v>
      </c>
      <c r="B51" s="7">
        <f>SUM(B52:B54)</f>
        <v>7052</v>
      </c>
      <c r="C51" s="7">
        <f>SUM(C52:C54)</f>
        <v>6800</v>
      </c>
      <c r="D51" s="7">
        <f>C51/B51*100</f>
        <v>96.42654566080544</v>
      </c>
      <c r="E51" s="7">
        <f>C51-B51</f>
        <v>-252</v>
      </c>
    </row>
    <row r="52" spans="1:5" s="4" customFormat="1" ht="12">
      <c r="A52" s="5" t="s">
        <v>6</v>
      </c>
      <c r="B52" s="7">
        <v>118</v>
      </c>
      <c r="C52" s="7">
        <v>169</v>
      </c>
      <c r="D52" s="7">
        <f>C52/B52*100</f>
        <v>143.22033898305085</v>
      </c>
      <c r="E52" s="7">
        <f>C52-B52</f>
        <v>51</v>
      </c>
    </row>
    <row r="53" spans="1:5" s="4" customFormat="1" ht="12">
      <c r="A53" s="5" t="s">
        <v>7</v>
      </c>
      <c r="B53" s="7">
        <v>6934</v>
      </c>
      <c r="C53" s="7">
        <v>6631</v>
      </c>
      <c r="D53" s="7">
        <f>C53/B53*100</f>
        <v>95.63022786270551</v>
      </c>
      <c r="E53" s="7">
        <f>C53-B53</f>
        <v>-303</v>
      </c>
    </row>
    <row r="54" spans="1:5" s="4" customFormat="1" ht="12">
      <c r="A54" s="10" t="s">
        <v>8</v>
      </c>
      <c r="B54" s="5"/>
      <c r="C54" s="13"/>
      <c r="D54" s="6"/>
      <c r="E54" s="6"/>
    </row>
    <row r="56" spans="1:4" ht="12" customHeight="1">
      <c r="A56" s="37" t="s">
        <v>23</v>
      </c>
      <c r="B56" s="38"/>
      <c r="C56" s="4"/>
      <c r="D56" s="4" t="s">
        <v>24</v>
      </c>
    </row>
    <row r="57" spans="1:4" ht="9.75" customHeight="1">
      <c r="A57" s="15"/>
      <c r="B57" s="16"/>
      <c r="C57" s="4"/>
      <c r="D57" s="4"/>
    </row>
    <row r="58" spans="1:4" ht="12.75">
      <c r="A58" s="17" t="s">
        <v>30</v>
      </c>
      <c r="B58" s="18"/>
      <c r="C58" s="4"/>
      <c r="D58" s="4" t="s">
        <v>25</v>
      </c>
    </row>
    <row r="59" spans="1:4" ht="12.75">
      <c r="A59" s="17"/>
      <c r="B59" s="18"/>
      <c r="C59" s="4"/>
      <c r="D59" s="4"/>
    </row>
    <row r="60" spans="1:4" ht="12.75">
      <c r="A60" s="18" t="s">
        <v>27</v>
      </c>
      <c r="B60" s="18"/>
      <c r="C60" s="14"/>
      <c r="D60" s="14" t="s">
        <v>26</v>
      </c>
    </row>
  </sheetData>
  <mergeCells count="13">
    <mergeCell ref="A56:B56"/>
    <mergeCell ref="A40:D40"/>
    <mergeCell ref="A45:D45"/>
    <mergeCell ref="A50:D50"/>
    <mergeCell ref="A35:D35"/>
    <mergeCell ref="A1:E1"/>
    <mergeCell ref="A2:E2"/>
    <mergeCell ref="A4:D4"/>
    <mergeCell ref="A24:E24"/>
    <mergeCell ref="A25:E25"/>
    <mergeCell ref="A18:E18"/>
    <mergeCell ref="A30:D30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agro5</cp:lastModifiedBy>
  <cp:lastPrinted>2010-01-05T10:20:44Z</cp:lastPrinted>
  <dcterms:created xsi:type="dcterms:W3CDTF">2007-03-05T13:56:31Z</dcterms:created>
  <dcterms:modified xsi:type="dcterms:W3CDTF">2010-01-18T06:04:28Z</dcterms:modified>
  <cp:category/>
  <cp:version/>
  <cp:contentType/>
  <cp:contentStatus/>
</cp:coreProperties>
</file>